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exploreasheville.sharepoint.com/sites/CVB2/Shared Documents/TPDF Administration/Room Night Calculator - drafts/"/>
    </mc:Choice>
  </mc:AlternateContent>
  <xr:revisionPtr revIDLastSave="16" documentId="8_{73E4D2B0-368C-457D-81C7-E9E4A03FCA62}" xr6:coauthVersionLast="47" xr6:coauthVersionMax="47" xr10:uidLastSave="{21FFF42E-E8E3-4004-9890-E1E6E030EE1D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Ra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19" i="1"/>
  <c r="B26" i="1" l="1"/>
  <c r="B31" i="1" l="1"/>
  <c r="B32" i="1"/>
  <c r="B33" i="1" s="1"/>
</calcChain>
</file>

<file path=xl/sharedStrings.xml><?xml version="1.0" encoding="utf-8"?>
<sst xmlns="http://schemas.openxmlformats.org/spreadsheetml/2006/main" count="24" uniqueCount="24">
  <si>
    <t>Name of Project</t>
  </si>
  <si>
    <t>Please briefly explain--upon what information is this estimate based?</t>
  </si>
  <si>
    <t xml:space="preserve">Please explain if this represents a variance from the current market average daily rate </t>
  </si>
  <si>
    <r>
      <t xml:space="preserve">Estimated annual total occupancy tax revenue (6%) generated by the project in </t>
    </r>
    <r>
      <rPr>
        <b/>
        <sz val="12"/>
        <rFont val="Arial"/>
        <family val="2"/>
      </rPr>
      <t>year 3</t>
    </r>
    <r>
      <rPr>
        <sz val="12"/>
        <rFont val="Arial"/>
        <family val="2"/>
      </rPr>
      <t xml:space="preserve"> at the above average daily rate.</t>
    </r>
  </si>
  <si>
    <r>
      <t xml:space="preserve">Please enter data only in the </t>
    </r>
    <r>
      <rPr>
        <b/>
        <i/>
        <sz val="12"/>
        <color rgb="FF00B0F0"/>
        <rFont val="Arial"/>
        <family val="2"/>
      </rPr>
      <t>BLUE</t>
    </r>
    <r>
      <rPr>
        <b/>
        <i/>
        <sz val="12"/>
        <rFont val="Arial"/>
        <family val="2"/>
      </rPr>
      <t xml:space="preserve"> shaded cells.  Do NOT enter data in the </t>
    </r>
    <r>
      <rPr>
        <b/>
        <i/>
        <sz val="12"/>
        <color rgb="FF00B050"/>
        <rFont val="Arial"/>
        <family val="2"/>
      </rPr>
      <t>GREEN</t>
    </r>
    <r>
      <rPr>
        <b/>
        <i/>
        <sz val="12"/>
        <rFont val="Arial"/>
        <family val="2"/>
      </rPr>
      <t xml:space="preserve"> cells - these will calculate automatically.</t>
    </r>
  </si>
  <si>
    <t>Current annual number of guests or users (only if this project is an expansion of or an improvement to an existing facility)</t>
  </si>
  <si>
    <t>Annual number of days this project is expected to be in use in a full year</t>
  </si>
  <si>
    <r>
      <t xml:space="preserve">Annual number of guests using your project in the </t>
    </r>
    <r>
      <rPr>
        <b/>
        <sz val="12"/>
        <rFont val="Arial"/>
        <family val="2"/>
      </rPr>
      <t>1st</t>
    </r>
    <r>
      <rPr>
        <sz val="12"/>
        <rFont val="Arial"/>
        <family val="2"/>
      </rPr>
      <t xml:space="preserve"> full year of operation (including both residents and visitors) if a new attraction.  If an existing attraction, use the increase expected from current visitation due to the project for which funding is sought.</t>
    </r>
  </si>
  <si>
    <r>
      <t xml:space="preserve">Annual number of guests using your project in the </t>
    </r>
    <r>
      <rPr>
        <b/>
        <sz val="12"/>
        <rFont val="Arial"/>
        <family val="2"/>
      </rPr>
      <t>2nd</t>
    </r>
    <r>
      <rPr>
        <sz val="12"/>
        <rFont val="Arial"/>
        <family val="2"/>
      </rPr>
      <t xml:space="preserve"> full year of operation (including both residents and visitors) if a new attraction.  If an existing attraction, use the increase expected from current visitation due to the project for which funding is sought.</t>
    </r>
  </si>
  <si>
    <r>
      <t xml:space="preserve">Annual number of guests using your project in the </t>
    </r>
    <r>
      <rPr>
        <b/>
        <sz val="12"/>
        <rFont val="Arial"/>
        <family val="2"/>
      </rPr>
      <t>3rd</t>
    </r>
    <r>
      <rPr>
        <sz val="12"/>
        <rFont val="Arial"/>
        <family val="2"/>
      </rPr>
      <t xml:space="preserve"> full year of operation (including both residents and visitors) if a new attraction.  If an existing attraction, use the increase expected from current visitation due to the project for which funding is sought.</t>
    </r>
  </si>
  <si>
    <t>Number of days that a typical guest will patronize your attraction during a single visit to Buncombe County (not a range)</t>
  </si>
  <si>
    <t>Number of nights generated by a typical guest due to your attraction during a single visit to Buncombe County</t>
  </si>
  <si>
    <r>
      <t xml:space="preserve">Estimated percentage of guests at this attraction who will stay overnight in Buncombe County in paid lodging in </t>
    </r>
    <r>
      <rPr>
        <b/>
        <sz val="12"/>
        <rFont val="Arial"/>
        <family val="2"/>
      </rPr>
      <t>year 3</t>
    </r>
  </si>
  <si>
    <t>The number of guests per visit party (Buncombe County's average is 2.5, but your attraction average may differ.)</t>
  </si>
  <si>
    <r>
      <t xml:space="preserve">Estimated total annual room nights generated by the attraction in </t>
    </r>
    <r>
      <rPr>
        <b/>
        <sz val="12"/>
        <rFont val="Arial"/>
        <family val="2"/>
      </rPr>
      <t>year 3</t>
    </r>
  </si>
  <si>
    <t>Is the project a ticketed or gated attraction? Can attendance/utilization be tracked? If yes to either, continue below. If no to both, stop here.</t>
  </si>
  <si>
    <t>Buncombe County TDA 2024 Room Night Calculator</t>
  </si>
  <si>
    <t>Dollar amount of this request</t>
  </si>
  <si>
    <r>
      <t xml:space="preserve">Estimated annual (TPDF/LIFT) portion of occupancy tax revenue (1.5%) generated by the project in </t>
    </r>
    <r>
      <rPr>
        <b/>
        <sz val="12"/>
        <rFont val="Arial"/>
        <family val="2"/>
      </rPr>
      <t>year 3</t>
    </r>
    <r>
      <rPr>
        <sz val="12"/>
        <rFont val="Arial"/>
        <family val="2"/>
      </rPr>
      <t xml:space="preserve"> at the above average daily rate.</t>
    </r>
  </si>
  <si>
    <t>Payback period, in years (for TPDF/LIFT portion of occupancy tax revenue) at the above average daily rate.</t>
  </si>
  <si>
    <r>
      <t xml:space="preserve">Average daily rate for all Buncombe County lodging, 2023 </t>
    </r>
    <r>
      <rPr>
        <i/>
        <sz val="12"/>
        <rFont val="Arial"/>
        <family val="2"/>
      </rPr>
      <t>(Sources: Smith Travel Research and AirDNA)</t>
    </r>
  </si>
  <si>
    <t>Total room nights required for payback of total occupancy tax at the 2023 average daily rate.</t>
  </si>
  <si>
    <t>Total room nights required for payback of TPDF/LIFT portion of occupancy tax at the 2023 average daily rate.</t>
  </si>
  <si>
    <r>
      <t xml:space="preserve">Average daily rate for lodging generated by this project (all lodging types), excluding taxes and fees. The 2023 Buncombe County blended average daily rate for all lodging types was $206.55. </t>
    </r>
    <r>
      <rPr>
        <i/>
        <sz val="12"/>
        <rFont val="Arial"/>
        <family val="2"/>
      </rPr>
      <t>(Sources: Smith Travel Research and AirDNA)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</si>
</sst>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&quot;$&quot;#,##0"/>
    <numFmt numFmtId="167" formatCode="&quot;1:&quot;0.00"/>
    <numFmt numFmtId="168" formatCode="#,##0.0"/>
    <numFmt numFmtId="169" formatCode="_(* #,##0_);_(* \(#,##0\);_(* &quot;-&quot;??_);_(@_)"/>
    <numFmt numFmtId="170" formatCode="_(&quot;$&quot;* #,##0_);_(&quot;$&quot;* \(#,##0\);_(&quot;$&quot;* &quot;-&quot;??_);_(@_)"/>
  </numFmts>
  <fonts count="36">
    <font>
      <sz val="11"/>
      <name val="PGAV Serif BreughelT"/>
      <family val="2"/>
      <scheme val="minor"/>
    </font>
    <font>
      <sz val="10"/>
      <color theme="1"/>
      <name val="PGAV Serif BreughelT"/>
      <family val="2"/>
      <scheme val="minor"/>
    </font>
    <font>
      <sz val="8"/>
      <name val="Arial"/>
      <family val="2"/>
    </font>
    <font>
      <b/>
      <sz val="11"/>
      <color theme="3"/>
      <name val="PGAV_serif_BreughelT"/>
      <family val="2"/>
    </font>
    <font>
      <sz val="10"/>
      <color theme="1"/>
      <name val="PGAV_serif_BreughelT"/>
      <family val="2"/>
    </font>
    <font>
      <sz val="10"/>
      <color theme="0"/>
      <name val="PGAV_serif_BreughelT"/>
      <family val="2"/>
    </font>
    <font>
      <sz val="10"/>
      <name val="PGAV Serif BreughelT"/>
      <scheme val="minor"/>
    </font>
    <font>
      <b/>
      <sz val="11"/>
      <color rgb="FF3F3F3F"/>
      <name val="PGAV Serif BreughelT"/>
      <family val="2"/>
      <scheme val="minor"/>
    </font>
    <font>
      <sz val="11"/>
      <color rgb="FFFA7D00"/>
      <name val="PGAV Serif BreughelT"/>
      <family val="2"/>
      <scheme val="minor"/>
    </font>
    <font>
      <sz val="11"/>
      <color rgb="FFFF0000"/>
      <name val="PGAV Serif BreughelT"/>
      <family val="2"/>
      <scheme val="minor"/>
    </font>
    <font>
      <sz val="12"/>
      <name val="PGAV Sanserif FuturaDem"/>
    </font>
    <font>
      <b/>
      <sz val="11"/>
      <name val="PGAV Sanserif FuturaDem"/>
    </font>
    <font>
      <sz val="10"/>
      <color theme="1"/>
      <name val="PGAV Serif BreughelT"/>
    </font>
    <font>
      <sz val="10"/>
      <color theme="0"/>
      <name val="PGAV Serif BreughelT"/>
      <family val="2"/>
    </font>
    <font>
      <sz val="10"/>
      <color theme="0"/>
      <name val="PGAV Serif BreughelT"/>
      <family val="2"/>
      <scheme val="minor"/>
    </font>
    <font>
      <sz val="10"/>
      <name val="PGAV Serif BreughelT"/>
      <family val="2"/>
      <scheme val="minor"/>
    </font>
    <font>
      <sz val="11"/>
      <name val="PGAV Serif BreughelT"/>
      <family val="2"/>
      <scheme val="minor"/>
    </font>
    <font>
      <sz val="9"/>
      <name val="PGAV Sanserif FuturaDem"/>
    </font>
    <font>
      <b/>
      <sz val="18"/>
      <name val="PGAV Sanserif Futura"/>
      <family val="1"/>
      <scheme val="major"/>
    </font>
    <font>
      <b/>
      <sz val="11"/>
      <color theme="1"/>
      <name val="PGAV Sanserif FuturaDem"/>
    </font>
    <font>
      <sz val="11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name val="Arial"/>
      <family val="2"/>
    </font>
    <font>
      <b/>
      <sz val="11"/>
      <name val="PGAV Serif BreughelT"/>
      <scheme val="minor"/>
    </font>
    <font>
      <b/>
      <i/>
      <sz val="12"/>
      <color rgb="FF00B0F0"/>
      <name val="Arial"/>
      <family val="2"/>
    </font>
    <font>
      <b/>
      <i/>
      <sz val="12"/>
      <color rgb="FF00B05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 applyNumberFormat="0" applyFill="0" applyBorder="0" applyAlignment="0">
      <alignment vertical="top"/>
    </xf>
    <xf numFmtId="0" fontId="18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5" fillId="2" borderId="0" applyNumberFormat="0" applyFont="0" applyBorder="0" applyAlignment="0" applyProtection="0"/>
    <xf numFmtId="0" fontId="15" fillId="3" borderId="0" applyNumberFormat="0" applyFont="0" applyBorder="0" applyAlignment="0" applyProtection="0"/>
    <xf numFmtId="0" fontId="15" fillId="4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9" fillId="0" borderId="7" applyNumberFormat="0" applyFill="0" applyProtection="0">
      <alignment horizontal="center" vertical="center"/>
    </xf>
    <xf numFmtId="0" fontId="5" fillId="5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12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6" fillId="14" borderId="4" applyNumberFormat="0" applyFont="0" applyAlignment="0" applyProtection="0"/>
    <xf numFmtId="0" fontId="16" fillId="0" borderId="5" applyNumberFormat="0" applyFont="0" applyFill="0" applyAlignment="0" applyProtection="0">
      <alignment vertical="top"/>
    </xf>
    <xf numFmtId="0" fontId="1" fillId="15" borderId="0" applyNumberFormat="0" applyFon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6" fillId="0" borderId="6" applyNumberFormat="0" applyFont="0" applyFill="0" applyAlignment="0" applyProtection="0">
      <alignment vertical="top"/>
    </xf>
    <xf numFmtId="0" fontId="6" fillId="24" borderId="0" applyNumberFormat="0" applyFont="0" applyBorder="0" applyAlignment="0" applyProtection="0">
      <alignment vertical="top"/>
    </xf>
    <xf numFmtId="0" fontId="16" fillId="0" borderId="6">
      <alignment horizontal="left"/>
    </xf>
    <xf numFmtId="0" fontId="17" fillId="0" borderId="6"/>
    <xf numFmtId="164" fontId="15" fillId="24" borderId="6" applyFont="0" applyFill="0" applyBorder="0" applyProtection="0">
      <alignment horizontal="center" vertical="top"/>
    </xf>
    <xf numFmtId="0" fontId="16" fillId="0" borderId="0" applyNumberFormat="0" applyFill="0" applyBorder="0" applyAlignment="0" applyProtection="0"/>
    <xf numFmtId="164" fontId="16" fillId="0" borderId="8" applyNumberFormat="0" applyFont="0" applyFill="0" applyAlignment="0" applyProtection="0">
      <alignment horizontal="center" vertical="top"/>
    </xf>
    <xf numFmtId="164" fontId="16" fillId="0" borderId="9" applyNumberFormat="0" applyFont="0" applyFill="0" applyAlignment="0" applyProtection="0">
      <alignment horizontal="center" vertical="top"/>
    </xf>
    <xf numFmtId="44" fontId="16" fillId="0" borderId="0" applyFont="0" applyFill="0" applyBorder="0" applyProtection="0">
      <alignment horizontal="right" vertical="center"/>
    </xf>
    <xf numFmtId="37" fontId="16" fillId="0" borderId="0" applyFont="0" applyFill="0" applyBorder="0" applyProtection="0">
      <alignment horizontal="right" vertical="center"/>
    </xf>
    <xf numFmtId="0" fontId="16" fillId="0" borderId="0" applyNumberFormat="0" applyFont="0" applyAlignment="0" applyProtection="0">
      <alignment vertical="top"/>
    </xf>
    <xf numFmtId="0" fontId="1" fillId="25" borderId="0" applyNumberFormat="0" applyFont="0" applyBorder="0" applyAlignment="0" applyProtection="0"/>
    <xf numFmtId="0" fontId="1" fillId="26" borderId="0" applyNumberFormat="0" applyFont="0" applyBorder="0" applyAlignment="0" applyProtection="0"/>
    <xf numFmtId="0" fontId="1" fillId="27" borderId="0" applyNumberFormat="0" applyFont="0" applyBorder="0" applyAlignment="0" applyProtection="0"/>
    <xf numFmtId="0" fontId="1" fillId="28" borderId="0" applyNumberFormat="0" applyFont="0" applyBorder="0" applyAlignment="0" applyProtection="0"/>
    <xf numFmtId="0" fontId="1" fillId="29" borderId="0" applyNumberFormat="0" applyFont="0" applyBorder="0" applyAlignment="0" applyProtection="0"/>
    <xf numFmtId="0" fontId="1" fillId="30" borderId="0" applyNumberFormat="0" applyFont="0" applyBorder="0" applyAlignment="0" applyProtection="0"/>
    <xf numFmtId="0" fontId="1" fillId="31" borderId="0" applyNumberFormat="0" applyFont="0" applyBorder="0" applyAlignment="0" applyProtection="0"/>
    <xf numFmtId="5" fontId="16" fillId="0" borderId="0" applyFont="0" applyFill="0" applyBorder="0" applyProtection="0">
      <alignment horizontal="right" vertical="center"/>
    </xf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60">
    <xf numFmtId="0" fontId="0" fillId="0" borderId="0" xfId="0">
      <alignment vertical="top"/>
    </xf>
    <xf numFmtId="44" fontId="25" fillId="0" borderId="0" xfId="52" applyFont="1" applyFill="1" applyBorder="1" applyAlignment="1" applyProtection="1">
      <alignment vertical="top"/>
    </xf>
    <xf numFmtId="3" fontId="27" fillId="32" borderId="10" xfId="0" applyNumberFormat="1" applyFont="1" applyFill="1" applyBorder="1" applyAlignment="1" applyProtection="1">
      <alignment vertical="center"/>
      <protection locked="0"/>
    </xf>
    <xf numFmtId="168" fontId="27" fillId="32" borderId="10" xfId="0" applyNumberFormat="1" applyFont="1" applyFill="1" applyBorder="1" applyAlignment="1" applyProtection="1">
      <alignment vertical="center"/>
      <protection locked="0"/>
    </xf>
    <xf numFmtId="9" fontId="27" fillId="32" borderId="10" xfId="51" applyFont="1" applyFill="1" applyBorder="1" applyAlignment="1" applyProtection="1">
      <alignment vertical="center"/>
      <protection locked="0"/>
    </xf>
    <xf numFmtId="164" fontId="27" fillId="32" borderId="10" xfId="0" applyNumberFormat="1" applyFont="1" applyFill="1" applyBorder="1" applyAlignment="1" applyProtection="1">
      <alignment vertical="center"/>
      <protection locked="0"/>
    </xf>
    <xf numFmtId="169" fontId="25" fillId="33" borderId="10" xfId="53" applyNumberFormat="1" applyFont="1" applyFill="1" applyBorder="1" applyAlignment="1" applyProtection="1">
      <alignment vertical="center"/>
    </xf>
    <xf numFmtId="169" fontId="27" fillId="32" borderId="10" xfId="53" applyNumberFormat="1" applyFont="1" applyFill="1" applyBorder="1" applyAlignment="1" applyProtection="1">
      <alignment vertical="center"/>
      <protection locked="0"/>
    </xf>
    <xf numFmtId="170" fontId="27" fillId="32" borderId="10" xfId="52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65" fontId="28" fillId="0" borderId="1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vertical="top"/>
    </xf>
    <xf numFmtId="0" fontId="23" fillId="0" borderId="0" xfId="0" applyNumberFormat="1" applyFont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6" fontId="25" fillId="33" borderId="10" xfId="0" applyNumberFormat="1" applyFont="1" applyFill="1" applyBorder="1" applyAlignment="1">
      <alignment vertical="center"/>
    </xf>
    <xf numFmtId="0" fontId="27" fillId="0" borderId="0" xfId="0" applyNumberFormat="1" applyFont="1" applyAlignment="1">
      <alignment horizontal="left" vertical="center"/>
    </xf>
    <xf numFmtId="0" fontId="27" fillId="0" borderId="0" xfId="0" applyNumberFormat="1" applyFont="1" applyBorder="1" applyAlignment="1">
      <alignment horizontal="left" vertical="center"/>
    </xf>
    <xf numFmtId="2" fontId="25" fillId="33" borderId="10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left" vertical="center"/>
    </xf>
    <xf numFmtId="167" fontId="25" fillId="0" borderId="0" xfId="0" applyNumberFormat="1" applyFont="1" applyFill="1" applyBorder="1" applyAlignment="1">
      <alignment vertical="center"/>
    </xf>
    <xf numFmtId="0" fontId="25" fillId="0" borderId="0" xfId="0" applyNumberFormat="1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5" fontId="27" fillId="33" borderId="10" xfId="0" applyNumberFormat="1" applyFont="1" applyFill="1" applyBorder="1" applyAlignment="1">
      <alignment vertical="center"/>
    </xf>
    <xf numFmtId="0" fontId="27" fillId="0" borderId="0" xfId="0" applyNumberFormat="1" applyFont="1" applyAlignment="1">
      <alignment horizontal="left" vertical="center" wrapText="1"/>
    </xf>
    <xf numFmtId="0" fontId="27" fillId="0" borderId="0" xfId="0" applyNumberFormat="1" applyFont="1" applyFill="1" applyAlignment="1">
      <alignment vertical="top"/>
    </xf>
    <xf numFmtId="0" fontId="20" fillId="0" borderId="0" xfId="0" applyNumberFormat="1" applyFont="1" applyAlignment="1">
      <alignment vertical="top"/>
    </xf>
    <xf numFmtId="0" fontId="30" fillId="0" borderId="0" xfId="0" applyNumberFormat="1" applyFont="1" applyAlignment="1">
      <alignment vertical="top" wrapText="1"/>
    </xf>
    <xf numFmtId="0" fontId="24" fillId="0" borderId="0" xfId="0" applyNumberFormat="1" applyFont="1" applyAlignment="1">
      <alignment vertical="top" wrapText="1"/>
    </xf>
    <xf numFmtId="0" fontId="31" fillId="0" borderId="0" xfId="0" applyNumberFormat="1" applyFont="1" applyAlignment="1">
      <alignment vertical="top"/>
    </xf>
    <xf numFmtId="0" fontId="31" fillId="0" borderId="0" xfId="0" applyFont="1" applyAlignment="1">
      <alignment vertical="top"/>
    </xf>
    <xf numFmtId="165" fontId="31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3" fontId="25" fillId="33" borderId="10" xfId="0" applyNumberFormat="1" applyFont="1" applyFill="1" applyBorder="1" applyAlignment="1">
      <alignment vertical="center"/>
    </xf>
    <xf numFmtId="0" fontId="28" fillId="0" borderId="10" xfId="0" applyFont="1" applyBorder="1" applyAlignment="1">
      <alignment horizontal="right" vertical="center" wrapText="1"/>
    </xf>
    <xf numFmtId="9" fontId="27" fillId="0" borderId="0" xfId="51" applyFont="1" applyFill="1" applyBorder="1" applyAlignment="1" applyProtection="1">
      <alignment vertical="center"/>
    </xf>
    <xf numFmtId="0" fontId="33" fillId="33" borderId="10" xfId="0" applyFont="1" applyFill="1" applyBorder="1" applyAlignment="1">
      <alignment horizontal="right" vertical="center"/>
    </xf>
    <xf numFmtId="0" fontId="27" fillId="0" borderId="0" xfId="0" applyNumberFormat="1" applyFont="1" applyBorder="1" applyAlignment="1">
      <alignment horizontal="left" vertical="center" wrapText="1"/>
    </xf>
    <xf numFmtId="0" fontId="25" fillId="0" borderId="0" xfId="0" applyNumberFormat="1" applyFont="1" applyBorder="1" applyAlignment="1">
      <alignment vertical="top"/>
    </xf>
    <xf numFmtId="0" fontId="22" fillId="0" borderId="0" xfId="0" applyNumberFormat="1" applyFont="1" applyBorder="1" applyAlignment="1">
      <alignment vertical="top"/>
    </xf>
    <xf numFmtId="0" fontId="28" fillId="0" borderId="0" xfId="0" applyNumberFormat="1" applyFont="1" applyFill="1" applyBorder="1" applyAlignment="1">
      <alignment horizontal="left" vertical="top"/>
    </xf>
    <xf numFmtId="0" fontId="21" fillId="0" borderId="0" xfId="0" applyNumberFormat="1" applyFont="1" applyFill="1" applyBorder="1" applyAlignment="1">
      <alignment horizontal="left" vertical="top"/>
    </xf>
    <xf numFmtId="0" fontId="27" fillId="0" borderId="0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170" fontId="27" fillId="0" borderId="0" xfId="52" applyNumberFormat="1" applyFont="1" applyFill="1" applyBorder="1" applyAlignment="1" applyProtection="1">
      <alignment vertical="center"/>
    </xf>
    <xf numFmtId="0" fontId="28" fillId="0" borderId="0" xfId="0" applyNumberFormat="1" applyFont="1" applyBorder="1" applyAlignment="1">
      <alignment horizontal="left" vertical="center"/>
    </xf>
    <xf numFmtId="166" fontId="27" fillId="0" borderId="0" xfId="0" applyNumberFormat="1" applyFont="1" applyFill="1" applyBorder="1" applyAlignment="1">
      <alignment vertical="center"/>
    </xf>
    <xf numFmtId="0" fontId="26" fillId="0" borderId="0" xfId="0" applyFont="1">
      <alignment vertical="top"/>
    </xf>
    <xf numFmtId="0" fontId="20" fillId="0" borderId="0" xfId="0" applyFont="1">
      <alignment vertical="top"/>
    </xf>
    <xf numFmtId="0" fontId="26" fillId="0" borderId="0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top"/>
    </xf>
    <xf numFmtId="0" fontId="20" fillId="0" borderId="0" xfId="0" applyNumberFormat="1" applyFont="1" applyFill="1" applyBorder="1" applyAlignment="1">
      <alignment vertical="top"/>
    </xf>
    <xf numFmtId="0" fontId="25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2" fillId="32" borderId="10" xfId="0" applyFont="1" applyFill="1" applyBorder="1" applyAlignment="1" applyProtection="1">
      <alignment vertical="center"/>
      <protection locked="0"/>
    </xf>
    <xf numFmtId="0" fontId="27" fillId="32" borderId="10" xfId="0" applyNumberFormat="1" applyFont="1" applyFill="1" applyBorder="1" applyAlignment="1" applyProtection="1">
      <alignment horizontal="left" vertical="center"/>
      <protection locked="0"/>
    </xf>
    <xf numFmtId="0" fontId="27" fillId="32" borderId="1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1" applyFont="1" applyAlignment="1" applyProtection="1">
      <alignment horizontal="center" vertical="center"/>
    </xf>
    <xf numFmtId="0" fontId="29" fillId="0" borderId="0" xfId="1" applyFont="1" applyAlignment="1" applyProtection="1">
      <alignment horizontal="center" vertical="center"/>
    </xf>
  </cellXfs>
  <cellStyles count="54">
    <cellStyle name="20% - Accent1" xfId="23" builtinId="30" customBuiltin="1"/>
    <cellStyle name="20% - Accent2" xfId="11" builtinId="34" customBuiltin="1"/>
    <cellStyle name="20% - Accent3" xfId="15" builtinId="38" hidden="1" customBuiltin="1"/>
    <cellStyle name="20% - Accent4" xfId="44" builtinId="42" customBuiltin="1"/>
    <cellStyle name="20% - Accent5" xfId="46" builtinId="46" customBuiltin="1"/>
    <cellStyle name="20% - Accent6" xfId="48" builtinId="50" customBuiltin="1"/>
    <cellStyle name="40% - Accent1" xfId="43" builtinId="31" customBuiltin="1"/>
    <cellStyle name="40% - Accent2" xfId="12" builtinId="35" customBuiltin="1"/>
    <cellStyle name="40% - Accent3" xfId="16" builtinId="39" hidden="1" customBuiltin="1"/>
    <cellStyle name="40% - Accent4" xfId="45" builtinId="43" customBuiltin="1"/>
    <cellStyle name="40% - Accent5" xfId="47" builtinId="47" customBuiltin="1"/>
    <cellStyle name="40% - Accent6" xfId="49" builtinId="51" customBuiltin="1"/>
    <cellStyle name="60% - Accent1" xfId="24" builtinId="32" hidden="1"/>
    <cellStyle name="60% - Accent2" xfId="13" builtinId="36" hidden="1" customBuiltin="1"/>
    <cellStyle name="60% - Accent3" xfId="17" builtinId="40" hidden="1" customBuiltin="1"/>
    <cellStyle name="60% - Accent4" xfId="25" builtinId="44" hidden="1"/>
    <cellStyle name="60% - Accent5" xfId="29" builtinId="48" hidden="1"/>
    <cellStyle name="60% - Accent6" xfId="31" builtinId="52" hidden="1"/>
    <cellStyle name="Accent1" xfId="26" builtinId="29" hidden="1"/>
    <cellStyle name="Accent2" xfId="10" builtinId="33" hidden="1" customBuiltin="1"/>
    <cellStyle name="Accent3" xfId="14" builtinId="37" hidden="1" customBuiltin="1"/>
    <cellStyle name="Accent4" xfId="27" builtinId="41" hidden="1"/>
    <cellStyle name="Accent5" xfId="28" builtinId="45" hidden="1"/>
    <cellStyle name="Accent6" xfId="30" builtinId="49" hidden="1"/>
    <cellStyle name="Accounting Right PGAV" xfId="40" xr:uid="{00000000-0005-0000-0000-000018000000}"/>
    <cellStyle name="Bad" xfId="4" builtinId="27" customBuiltin="1"/>
    <cellStyle name="Bottom Border PGAV" xfId="32" xr:uid="{00000000-0005-0000-0000-00001A000000}"/>
    <cellStyle name="Comma" xfId="53" builtinId="3"/>
    <cellStyle name="Currency" xfId="52" builtinId="4"/>
    <cellStyle name="Currency PGAV" xfId="50" xr:uid="{00000000-0005-0000-0000-00001C000000}"/>
    <cellStyle name="Estimate Right PGAV" xfId="41" xr:uid="{00000000-0005-0000-0000-00001D000000}"/>
    <cellStyle name="Full Border PGAV" xfId="22" xr:uid="{00000000-0005-0000-0000-00001E000000}"/>
    <cellStyle name="Good" xfId="3" builtinId="26" customBuiltin="1"/>
    <cellStyle name="Heading 1" xfId="2" builtinId="16" customBuiltin="1"/>
    <cellStyle name="Heading 2" xfId="6" builtinId="17" customBuiltin="1"/>
    <cellStyle name="Heading 3" xfId="7" builtinId="18" hidden="1"/>
    <cellStyle name="Heading 4" xfId="8" builtinId="19" hidden="1"/>
    <cellStyle name="Heading Border PGAV" xfId="38" xr:uid="{00000000-0005-0000-0000-000024000000}"/>
    <cellStyle name="Info Entry PGAV" xfId="34" xr:uid="{00000000-0005-0000-0000-000025000000}"/>
    <cellStyle name="Info Matter PGAV" xfId="35" xr:uid="{00000000-0005-0000-0000-000026000000}"/>
    <cellStyle name="Linked Cell" xfId="19" builtinId="24" hidden="1"/>
    <cellStyle name="Neutral" xfId="5" builtinId="28" customBuiltin="1"/>
    <cellStyle name="No Borders/Shading PGAV" xfId="42" xr:uid="{00000000-0005-0000-0000-000029000000}"/>
    <cellStyle name="Normal" xfId="0" builtinId="0" customBuiltin="1"/>
    <cellStyle name="Note" xfId="21" builtinId="10" hidden="1"/>
    <cellStyle name="Number Centered PGAV" xfId="36" xr:uid="{00000000-0005-0000-0000-00002C000000}"/>
    <cellStyle name="Output" xfId="18" builtinId="21" hidden="1"/>
    <cellStyle name="Percent" xfId="51" builtinId="5"/>
    <cellStyle name="PGAV Serif Font" xfId="37" xr:uid="{00000000-0005-0000-0000-00002F000000}"/>
    <cellStyle name="Title" xfId="1" builtinId="15" customBuiltin="1"/>
    <cellStyle name="Top/Bottom Border PGAV" xfId="39" xr:uid="{00000000-0005-0000-0000-000031000000}"/>
    <cellStyle name="Total" xfId="9" builtinId="25" customBuiltin="1"/>
    <cellStyle name="Verticle Shading PGAV" xfId="33" xr:uid="{00000000-0005-0000-0000-000033000000}"/>
    <cellStyle name="Warning Text" xfId="20" builtinId="11" hidden="1"/>
  </cellStyles>
  <dxfs count="0"/>
  <tableStyles count="0" defaultTableStyle="TableStyleMedium9" defaultPivotStyle="PivotStyleLight16"/>
  <colors>
    <mruColors>
      <color rgb="FFDDDDDD"/>
      <color rgb="FF7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GAV_Theme">
  <a:themeElements>
    <a:clrScheme name="aPGAV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FF0000"/>
      </a:accent1>
      <a:accent2>
        <a:srgbClr val="FFC000"/>
      </a:accent2>
      <a:accent3>
        <a:srgbClr val="FFFF00"/>
      </a:accent3>
      <a:accent4>
        <a:srgbClr val="92D050"/>
      </a:accent4>
      <a:accent5>
        <a:srgbClr val="0070C0"/>
      </a:accent5>
      <a:accent6>
        <a:srgbClr val="6B3D8C"/>
      </a:accent6>
      <a:hlink>
        <a:srgbClr val="8E58B6"/>
      </a:hlink>
      <a:folHlink>
        <a:srgbClr val="E91B05"/>
      </a:folHlink>
    </a:clrScheme>
    <a:fontScheme name="PGAV Default">
      <a:majorFont>
        <a:latin typeface="PGAV Sanserif Futura"/>
        <a:ea typeface=""/>
        <a:cs typeface=""/>
      </a:majorFont>
      <a:minorFont>
        <a:latin typeface="PGAV Serif Breughel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showGridLines="0" showZeros="0" tabSelected="1" zoomScaleNormal="100" workbookViewId="0">
      <selection activeCell="C40" sqref="C40"/>
    </sheetView>
  </sheetViews>
  <sheetFormatPr defaultColWidth="9" defaultRowHeight="14.25"/>
  <cols>
    <col min="1" max="1" width="5.625" customWidth="1"/>
    <col min="2" max="2" width="17.75" customWidth="1"/>
    <col min="3" max="3" width="128.75" customWidth="1"/>
    <col min="4" max="4" width="12" customWidth="1"/>
  </cols>
  <sheetData>
    <row r="1" spans="1:5" ht="18">
      <c r="B1" s="58" t="s">
        <v>16</v>
      </c>
      <c r="C1" s="58"/>
      <c r="D1" s="48"/>
      <c r="E1" s="49"/>
    </row>
    <row r="2" spans="1:5" ht="15" customHeight="1">
      <c r="B2" s="59" t="s">
        <v>4</v>
      </c>
      <c r="C2" s="59"/>
      <c r="D2" s="48"/>
      <c r="E2" s="49"/>
    </row>
    <row r="3" spans="1:5" ht="15.75" thickBot="1">
      <c r="B3" s="50"/>
      <c r="C3" s="50"/>
      <c r="D3" s="51"/>
      <c r="E3" s="52"/>
    </row>
    <row r="4" spans="1:5" ht="20.45" customHeight="1" thickBot="1">
      <c r="B4" s="53" t="s">
        <v>0</v>
      </c>
      <c r="C4" s="55"/>
      <c r="D4" s="41"/>
      <c r="E4" s="42"/>
    </row>
    <row r="5" spans="1:5" ht="15.75" thickBot="1">
      <c r="B5" s="43"/>
      <c r="C5" s="54"/>
      <c r="D5" s="41"/>
      <c r="E5" s="42"/>
    </row>
    <row r="6" spans="1:5" ht="15.75" thickBot="1">
      <c r="A6" s="9">
        <v>1</v>
      </c>
      <c r="B6" s="7"/>
      <c r="C6" s="19" t="s">
        <v>6</v>
      </c>
      <c r="D6" s="41"/>
      <c r="E6" s="42"/>
    </row>
    <row r="7" spans="1:5" ht="15.75" thickBot="1">
      <c r="A7" s="9"/>
      <c r="B7" s="47"/>
      <c r="C7" s="44"/>
      <c r="D7" s="41"/>
      <c r="E7" s="42"/>
    </row>
    <row r="8" spans="1:5" ht="15.75" thickBot="1">
      <c r="A8" s="9">
        <v>2</v>
      </c>
      <c r="B8" s="8"/>
      <c r="C8" s="44" t="s">
        <v>17</v>
      </c>
      <c r="D8" s="41"/>
      <c r="E8" s="42"/>
    </row>
    <row r="9" spans="1:5" ht="15">
      <c r="A9" s="9"/>
      <c r="B9" s="45"/>
      <c r="C9" s="44"/>
      <c r="D9" s="41"/>
      <c r="E9" s="42"/>
    </row>
    <row r="10" spans="1:5" ht="15.75" thickBot="1">
      <c r="A10" s="9"/>
      <c r="B10" s="46" t="s">
        <v>15</v>
      </c>
      <c r="C10" s="17"/>
      <c r="D10" s="41"/>
      <c r="E10" s="42"/>
    </row>
    <row r="11" spans="1:5" ht="15.75" thickBot="1">
      <c r="A11" s="9">
        <v>3</v>
      </c>
      <c r="B11" s="2"/>
      <c r="C11" s="17" t="s">
        <v>5</v>
      </c>
      <c r="D11" s="41"/>
      <c r="E11" s="42"/>
    </row>
    <row r="12" spans="1:5" ht="15.75" thickBot="1">
      <c r="A12" s="9"/>
      <c r="B12" s="43"/>
      <c r="C12" s="44"/>
      <c r="D12" s="41"/>
      <c r="E12" s="42"/>
    </row>
    <row r="13" spans="1:5" ht="39.950000000000003" customHeight="1" thickBot="1">
      <c r="A13" s="9">
        <v>4</v>
      </c>
      <c r="B13" s="2"/>
      <c r="C13" s="38" t="s">
        <v>7</v>
      </c>
      <c r="D13" s="41"/>
      <c r="E13" s="42"/>
    </row>
    <row r="14" spans="1:5" ht="39.950000000000003" customHeight="1" thickBot="1">
      <c r="A14" s="9">
        <v>5</v>
      </c>
      <c r="B14" s="2"/>
      <c r="C14" s="38" t="s">
        <v>8</v>
      </c>
      <c r="D14" s="41"/>
      <c r="E14" s="42"/>
    </row>
    <row r="15" spans="1:5" ht="39.950000000000003" customHeight="1" thickBot="1">
      <c r="A15" s="9">
        <v>6</v>
      </c>
      <c r="B15" s="2"/>
      <c r="C15" s="38" t="s">
        <v>9</v>
      </c>
      <c r="D15" s="39"/>
      <c r="E15" s="40"/>
    </row>
    <row r="16" spans="1:5" ht="15.75" thickBot="1">
      <c r="A16" s="9"/>
      <c r="B16" s="13"/>
      <c r="C16" s="16"/>
      <c r="D16" s="25"/>
      <c r="E16" s="26"/>
    </row>
    <row r="17" spans="1:5" ht="15.75" thickBot="1">
      <c r="A17" s="9">
        <v>7</v>
      </c>
      <c r="B17" s="3"/>
      <c r="C17" s="16" t="s">
        <v>10</v>
      </c>
      <c r="D17" s="25"/>
      <c r="E17" s="26"/>
    </row>
    <row r="18" spans="1:5" ht="15.75" thickBot="1">
      <c r="A18" s="9"/>
      <c r="B18" s="13"/>
      <c r="C18" s="16"/>
      <c r="D18" s="25"/>
      <c r="E18" s="26"/>
    </row>
    <row r="19" spans="1:5" ht="15.75" thickBot="1">
      <c r="A19" s="9">
        <v>8</v>
      </c>
      <c r="B19" s="37" t="str">
        <f>IF(B17&lt;1,"1",IF(B17=1,"1",IF(B17&gt;1,(B17-1))))</f>
        <v>1</v>
      </c>
      <c r="C19" s="16" t="s">
        <v>11</v>
      </c>
      <c r="D19" s="25"/>
      <c r="E19" s="26"/>
    </row>
    <row r="20" spans="1:5" ht="15.75" thickBot="1">
      <c r="A20" s="9"/>
      <c r="B20" s="13"/>
      <c r="C20" s="16"/>
      <c r="D20" s="25"/>
      <c r="E20" s="26"/>
    </row>
    <row r="21" spans="1:5" ht="16.5" thickBot="1">
      <c r="A21" s="9">
        <v>9</v>
      </c>
      <c r="B21" s="4"/>
      <c r="C21" s="16" t="s">
        <v>12</v>
      </c>
      <c r="D21" s="25"/>
      <c r="E21" s="26"/>
    </row>
    <row r="22" spans="1:5" ht="77.25" customHeight="1" thickBot="1">
      <c r="A22" s="9">
        <v>10</v>
      </c>
      <c r="B22" s="35" t="s">
        <v>1</v>
      </c>
      <c r="C22" s="56"/>
      <c r="D22" s="25"/>
      <c r="E22" s="26"/>
    </row>
    <row r="23" spans="1:5" ht="15.75" thickBot="1">
      <c r="A23" s="9"/>
      <c r="B23" s="36"/>
      <c r="C23" s="16"/>
      <c r="D23" s="25"/>
      <c r="E23" s="26"/>
    </row>
    <row r="24" spans="1:5" ht="15.75" thickBot="1">
      <c r="A24" s="9">
        <v>11</v>
      </c>
      <c r="B24" s="5"/>
      <c r="C24" s="16" t="s">
        <v>13</v>
      </c>
      <c r="D24" s="25"/>
      <c r="E24" s="26"/>
    </row>
    <row r="25" spans="1:5" ht="15.75" thickBot="1">
      <c r="A25" s="9"/>
      <c r="B25" s="13"/>
      <c r="C25" s="13"/>
      <c r="D25" s="25"/>
      <c r="E25" s="26"/>
    </row>
    <row r="26" spans="1:5" ht="16.5" thickBot="1">
      <c r="A26" s="9">
        <v>12</v>
      </c>
      <c r="B26" s="34" t="str">
        <f>IF(ISERR(($B$15*$B$21)/$B$24*$B$19),"",($B$15*$B$21)/$B$24*$B$19)</f>
        <v/>
      </c>
      <c r="C26" s="16" t="s">
        <v>14</v>
      </c>
      <c r="D26" s="25"/>
      <c r="E26" s="26"/>
    </row>
    <row r="27" spans="1:5" ht="16.5" thickBot="1">
      <c r="A27" s="9"/>
      <c r="B27" s="13"/>
      <c r="C27" s="13"/>
      <c r="D27" s="11"/>
      <c r="E27" s="12"/>
    </row>
    <row r="28" spans="1:5" ht="30.75" thickBot="1">
      <c r="A28" s="9">
        <v>13</v>
      </c>
      <c r="B28" s="23">
        <v>206.55</v>
      </c>
      <c r="C28" s="24" t="s">
        <v>23</v>
      </c>
      <c r="D28" s="11"/>
      <c r="E28" s="12"/>
    </row>
    <row r="29" spans="1:5" ht="82.5" customHeight="1" thickBot="1">
      <c r="A29" s="9">
        <v>14</v>
      </c>
      <c r="B29" s="10" t="s">
        <v>2</v>
      </c>
      <c r="C29" s="57"/>
      <c r="D29" s="11"/>
      <c r="E29" s="12"/>
    </row>
    <row r="30" spans="1:5" ht="18" customHeight="1" thickBot="1">
      <c r="A30" s="9"/>
      <c r="B30" s="13"/>
      <c r="C30" s="14"/>
      <c r="D30" s="11"/>
      <c r="E30" s="12"/>
    </row>
    <row r="31" spans="1:5" ht="16.5" thickBot="1">
      <c r="A31" s="9">
        <v>15</v>
      </c>
      <c r="B31" s="15" t="str">
        <f>IFERROR(($B$28*1.06*$B$26)-($B$26*$B$28)," ")</f>
        <v xml:space="preserve"> </v>
      </c>
      <c r="C31" s="16" t="s">
        <v>3</v>
      </c>
      <c r="D31" s="11"/>
      <c r="E31" s="12"/>
    </row>
    <row r="32" spans="1:5" ht="16.5" thickBot="1">
      <c r="A32" s="9">
        <v>16</v>
      </c>
      <c r="B32" s="15" t="str">
        <f>IFERROR(($B$28*1.015*$B$26)-($B$26*$B$28)," ")</f>
        <v xml:space="preserve"> </v>
      </c>
      <c r="C32" s="17" t="s">
        <v>18</v>
      </c>
      <c r="D32" s="1"/>
      <c r="E32" s="12"/>
    </row>
    <row r="33" spans="1:5" ht="16.5" thickBot="1">
      <c r="A33" s="9">
        <v>17</v>
      </c>
      <c r="B33" s="18" t="str">
        <f>IFERROR((B8/B32)," ")</f>
        <v xml:space="preserve"> </v>
      </c>
      <c r="C33" s="19" t="s">
        <v>19</v>
      </c>
      <c r="D33" s="1"/>
      <c r="E33" s="12"/>
    </row>
    <row r="34" spans="1:5" ht="16.5" thickBot="1">
      <c r="B34" s="20"/>
      <c r="C34" s="21"/>
      <c r="D34" s="1"/>
      <c r="E34" s="12"/>
    </row>
    <row r="35" spans="1:5" ht="15.95" customHeight="1" thickBot="1">
      <c r="A35" s="22">
        <v>20</v>
      </c>
      <c r="B35" s="23">
        <v>206.55</v>
      </c>
      <c r="C35" s="24" t="s">
        <v>20</v>
      </c>
      <c r="D35" s="25"/>
      <c r="E35" s="26"/>
    </row>
    <row r="36" spans="1:5" ht="15.95" customHeight="1" thickBot="1">
      <c r="A36" s="22">
        <v>21</v>
      </c>
      <c r="B36" s="6">
        <f>B8/((B35*1.06)-(B35))</f>
        <v>0</v>
      </c>
      <c r="C36" s="16" t="s">
        <v>21</v>
      </c>
      <c r="D36" s="27"/>
      <c r="E36" s="28"/>
    </row>
    <row r="37" spans="1:5" ht="15.95" customHeight="1" thickBot="1">
      <c r="A37" s="22">
        <v>22</v>
      </c>
      <c r="B37" s="6">
        <f>B8/((B35*1.015)-B35)</f>
        <v>0</v>
      </c>
      <c r="C37" s="16" t="s">
        <v>22</v>
      </c>
      <c r="D37" s="29"/>
      <c r="E37" s="26"/>
    </row>
    <row r="38" spans="1:5" ht="15.75">
      <c r="B38" s="30"/>
      <c r="D38" s="29"/>
      <c r="E38" s="26"/>
    </row>
    <row r="39" spans="1:5" ht="15.75">
      <c r="B39" s="31"/>
      <c r="C39" s="30"/>
      <c r="D39" s="30"/>
      <c r="E39" s="32"/>
    </row>
    <row r="40" spans="1:5" ht="15.75">
      <c r="B40" s="30"/>
      <c r="C40" s="30"/>
      <c r="D40" s="30"/>
      <c r="E40" s="32"/>
    </row>
    <row r="41" spans="1:5" ht="15.75">
      <c r="B41" s="32"/>
      <c r="C41" s="32"/>
      <c r="D41" s="30"/>
      <c r="E41" s="32"/>
    </row>
    <row r="42" spans="1:5" ht="15">
      <c r="B42" s="32"/>
      <c r="C42" s="32"/>
      <c r="D42" s="32"/>
      <c r="E42" s="32"/>
    </row>
    <row r="43" spans="1:5" ht="15">
      <c r="B43" s="33"/>
      <c r="C43" s="33"/>
      <c r="D43" s="32"/>
      <c r="E43" s="32"/>
    </row>
    <row r="44" spans="1:5">
      <c r="B44" s="33"/>
      <c r="C44" s="33"/>
      <c r="D44" s="33"/>
      <c r="E44" s="33"/>
    </row>
    <row r="45" spans="1:5">
      <c r="D45" s="33"/>
      <c r="E45" s="33"/>
    </row>
  </sheetData>
  <sheetProtection selectLockedCells="1"/>
  <mergeCells count="2">
    <mergeCell ref="B1:C1"/>
    <mergeCell ref="B2:C2"/>
  </mergeCells>
  <phoneticPr fontId="2" type="noConversion"/>
  <dataValidations count="2">
    <dataValidation type="decimal" allowBlank="1" showInputMessage="1" showErrorMessage="1" error="Value must be a decimal between 0-1" sqref="B21 B23" xr:uid="{00000000-0002-0000-0000-000000000000}">
      <formula1>0</formula1>
      <formula2>1</formula2>
    </dataValidation>
    <dataValidation allowBlank="1" showInputMessage="1" showErrorMessage="1" error="Value must be a decimal between 0-1" sqref="B24" xr:uid="{00000000-0002-0000-0000-000001000000}"/>
  </dataValidations>
  <pageMargins left="0.25" right="0.25" top="0.25" bottom="0.25" header="0.3" footer="0.3"/>
  <pageSetup scale="74" orientation="landscape" r:id="rId1"/>
  <headerFooter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6EFC06D463A499CD6ABFD83E39475" ma:contentTypeVersion="19" ma:contentTypeDescription="Create a new document." ma:contentTypeScope="" ma:versionID="b58cf455262eb385a51efeee5efb6a15">
  <xsd:schema xmlns:xsd="http://www.w3.org/2001/XMLSchema" xmlns:xs="http://www.w3.org/2001/XMLSchema" xmlns:p="http://schemas.microsoft.com/office/2006/metadata/properties" xmlns:ns2="5b51ab5a-86c0-4d28-b79b-ab501daa265f" xmlns:ns3="4d7166fa-56d4-4a9d-91c4-31bd1a50a375" targetNamespace="http://schemas.microsoft.com/office/2006/metadata/properties" ma:root="true" ma:fieldsID="69219ecd9389090505d65b57d3b6aa0d" ns2:_="" ns3:_="">
    <xsd:import namespace="5b51ab5a-86c0-4d28-b79b-ab501daa265f"/>
    <xsd:import namespace="4d7166fa-56d4-4a9d-91c4-31bd1a50a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1ab5a-86c0-4d28-b79b-ab501daa2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aa1850-3c38-4eb4-bff6-48dc6e31f5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166fa-56d4-4a9d-91c4-31bd1a50a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e2b419-ef3b-4b08-a00d-3320c585640d}" ma:internalName="TaxCatchAll" ma:showField="CatchAllData" ma:web="4d7166fa-56d4-4a9d-91c4-31bd1a50a3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51ab5a-86c0-4d28-b79b-ab501daa265f">
      <Terms xmlns="http://schemas.microsoft.com/office/infopath/2007/PartnerControls"/>
    </lcf76f155ced4ddcb4097134ff3c332f>
    <TaxCatchAll xmlns="4d7166fa-56d4-4a9d-91c4-31bd1a50a375" xsi:nil="true"/>
    <Comments xmlns="5b51ab5a-86c0-4d28-b79b-ab501daa265f" xsi:nil="true"/>
  </documentManagement>
</p:properties>
</file>

<file path=customXml/itemProps1.xml><?xml version="1.0" encoding="utf-8"?>
<ds:datastoreItem xmlns:ds="http://schemas.openxmlformats.org/officeDocument/2006/customXml" ds:itemID="{5D87C2E9-EF9D-4748-BA07-3D4336275E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4210FD-1D1F-4578-9DA8-5D2AA3AF0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1ab5a-86c0-4d28-b79b-ab501daa265f"/>
    <ds:schemaRef ds:uri="4d7166fa-56d4-4a9d-91c4-31bd1a50a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99D414-3750-4C8C-842E-C1AF42E4411B}">
  <ds:schemaRefs>
    <ds:schemaRef ds:uri="http://schemas.microsoft.com/office/2006/metadata/properties"/>
    <ds:schemaRef ds:uri="http://schemas.microsoft.com/office/infopath/2007/PartnerControls"/>
    <ds:schemaRef ds:uri="5b51ab5a-86c0-4d28-b79b-ab501daa265f"/>
    <ds:schemaRef ds:uri="4d7166fa-56d4-4a9d-91c4-31bd1a50a3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Cavanaugh</dc:creator>
  <cp:lastModifiedBy>Tiffany Thacker</cp:lastModifiedBy>
  <cp:lastPrinted>2024-04-17T17:53:18Z</cp:lastPrinted>
  <dcterms:created xsi:type="dcterms:W3CDTF">2007-04-23T02:55:19Z</dcterms:created>
  <dcterms:modified xsi:type="dcterms:W3CDTF">2024-06-12T17:22:33Z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0x010100D836EFC06D463A499CD6ABFD83E39475</vt:lpwstr>
  </property>
  <property fmtid="{D5CDD505-2E9C-101B-9397-08002B2CF9AE}" pid="3" name="MediaServiceImageTags">
    <vt:lpwstr/>
  </property>
</Properties>
</file>